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35" activeTab="0"/>
  </bookViews>
  <sheets>
    <sheet name="Solicitação de Cotação" sheetId="1" r:id="rId1"/>
  </sheets>
  <definedNames>
    <definedName name="_xlfn.IFERROR" hidden="1">#NAME?</definedName>
    <definedName name="_xlnm.Print_Area" localSheetId="0">'Solicitação de Cotação'!$A$1:$P$55</definedName>
  </definedNames>
  <calcPr fullCalcOnLoad="1"/>
</workbook>
</file>

<file path=xl/comments1.xml><?xml version="1.0" encoding="utf-8"?>
<comments xmlns="http://schemas.openxmlformats.org/spreadsheetml/2006/main">
  <authors>
    <author>Hoss, Camila</author>
  </authors>
  <commentList>
    <comment ref="A20" authorId="0">
      <text>
        <r>
          <rPr>
            <b/>
            <sz val="9"/>
            <rFont val="Tahoma"/>
            <family val="2"/>
          </rPr>
          <t>Hoss, Camila:</t>
        </r>
        <r>
          <rPr>
            <sz val="9"/>
            <rFont val="Tahoma"/>
            <family val="2"/>
          </rPr>
          <t xml:space="preserve">
Número da cotação do fornecedor</t>
        </r>
      </text>
    </comment>
    <comment ref="E20" authorId="0">
      <text>
        <r>
          <rPr>
            <b/>
            <sz val="9"/>
            <rFont val="Tahoma"/>
            <family val="2"/>
          </rPr>
          <t>Hoss, Camila:</t>
        </r>
        <r>
          <rPr>
            <sz val="9"/>
            <rFont val="Tahoma"/>
            <family val="2"/>
          </rPr>
          <t xml:space="preserve">
Quanto dias a proposta é válida</t>
        </r>
      </text>
    </comment>
    <comment ref="G20" authorId="0">
      <text>
        <r>
          <rPr>
            <b/>
            <sz val="9"/>
            <rFont val="Tahoma"/>
            <family val="2"/>
          </rPr>
          <t>Hoss, Camila:</t>
        </r>
        <r>
          <rPr>
            <sz val="9"/>
            <rFont val="Tahoma"/>
            <family val="2"/>
          </rPr>
          <t xml:space="preserve">
Quanto dias de pagamento após faturamento</t>
        </r>
      </text>
    </comment>
    <comment ref="O20" authorId="0">
      <text>
        <r>
          <rPr>
            <b/>
            <sz val="9"/>
            <rFont val="Tahoma"/>
            <family val="2"/>
          </rPr>
          <t>Hoss, Camila:</t>
        </r>
        <r>
          <rPr>
            <sz val="9"/>
            <rFont val="Tahoma"/>
            <family val="2"/>
          </rPr>
          <t xml:space="preserve">
CIF = posto na STIHL
FOB = STIHL coleta (51 35798115)</t>
        </r>
      </text>
    </comment>
    <comment ref="B23" authorId="0">
      <text>
        <r>
          <rPr>
            <b/>
            <sz val="9"/>
            <rFont val="Tahoma"/>
            <family val="2"/>
          </rPr>
          <t>Hoss, Camila:</t>
        </r>
        <r>
          <rPr>
            <sz val="9"/>
            <rFont val="Tahoma"/>
            <family val="2"/>
          </rPr>
          <t xml:space="preserve">
Código do produto do fornecedor / fabricante</t>
        </r>
      </text>
    </comment>
    <comment ref="E23" authorId="0">
      <text>
        <r>
          <rPr>
            <b/>
            <sz val="9"/>
            <rFont val="Tahoma"/>
            <family val="2"/>
          </rPr>
          <t>Hoss, Camila:</t>
        </r>
        <r>
          <rPr>
            <sz val="9"/>
            <rFont val="Tahoma"/>
            <family val="2"/>
          </rPr>
          <t xml:space="preserve">
Quantos dias leva para o material estar na STIHL</t>
        </r>
      </text>
    </comment>
    <comment ref="F23" authorId="0">
      <text>
        <r>
          <rPr>
            <b/>
            <sz val="9"/>
            <rFont val="Tahoma"/>
            <family val="2"/>
          </rPr>
          <t>Hoss, Camila:</t>
        </r>
        <r>
          <rPr>
            <sz val="9"/>
            <rFont val="Tahoma"/>
            <family val="2"/>
          </rPr>
          <t xml:space="preserve">
Campo Obrigatório</t>
        </r>
      </text>
    </comment>
    <comment ref="D20" authorId="0">
      <text>
        <r>
          <rPr>
            <b/>
            <sz val="9"/>
            <rFont val="Segoe UI"/>
            <family val="2"/>
          </rPr>
          <t>Hoss, Camila:</t>
        </r>
        <r>
          <rPr>
            <sz val="9"/>
            <rFont val="Segoe UI"/>
            <family val="2"/>
          </rPr>
          <t xml:space="preserve">
nformar a atividade principal do serviço/venda de acordo com o cadastro do cartão CNPJ conforme o CNAE (Classificação Nacional de Atividades Econômicas)</t>
        </r>
      </text>
    </comment>
    <comment ref="C20" authorId="0">
      <text>
        <r>
          <rPr>
            <b/>
            <sz val="9"/>
            <rFont val="Segoe UI"/>
            <family val="2"/>
          </rPr>
          <t>Hoss, Camila:</t>
        </r>
        <r>
          <rPr>
            <sz val="9"/>
            <rFont val="Segoe UI"/>
            <family val="2"/>
          </rPr>
          <t xml:space="preserve">
Data da criação do orçamento</t>
        </r>
      </text>
    </comment>
  </commentList>
</comments>
</file>

<file path=xl/sharedStrings.xml><?xml version="1.0" encoding="utf-8"?>
<sst xmlns="http://schemas.openxmlformats.org/spreadsheetml/2006/main" count="108" uniqueCount="96">
  <si>
    <t>Dados do Fornecedor</t>
  </si>
  <si>
    <t>IPI</t>
  </si>
  <si>
    <t>Insira seu Logotipo aqui</t>
  </si>
  <si>
    <t>Prazo de entrega
(Dias)</t>
  </si>
  <si>
    <t>Serviço</t>
  </si>
  <si>
    <t>Razão Social</t>
  </si>
  <si>
    <t>Endereço</t>
  </si>
  <si>
    <t>CEP</t>
  </si>
  <si>
    <t>Fones</t>
  </si>
  <si>
    <t>CNPJ</t>
  </si>
  <si>
    <t>Vendedor</t>
  </si>
  <si>
    <t>E-mail</t>
  </si>
  <si>
    <t>STIHL Ferramentas Motorizadas Ltda</t>
  </si>
  <si>
    <t>87.235.172/0001-22</t>
  </si>
  <si>
    <t>Av. São Borja, 3000</t>
  </si>
  <si>
    <t>93032-000</t>
  </si>
  <si>
    <t>Cidade /  Estado</t>
  </si>
  <si>
    <t>Cidade / Estado</t>
  </si>
  <si>
    <t>São Leopoldo - RS</t>
  </si>
  <si>
    <t>Comprador</t>
  </si>
  <si>
    <t>Data</t>
  </si>
  <si>
    <t>Informações</t>
  </si>
  <si>
    <t>Dados do Produtos / Serviço</t>
  </si>
  <si>
    <t>Nº Item
PO</t>
  </si>
  <si>
    <t>Descrição do Produto ou Serviço</t>
  </si>
  <si>
    <t>NCM
(Classificação Fiscal)</t>
  </si>
  <si>
    <t>Código de Produto</t>
  </si>
  <si>
    <t>Quantidade</t>
  </si>
  <si>
    <t>ICMS</t>
  </si>
  <si>
    <t>ST</t>
  </si>
  <si>
    <t>Inclusa</t>
  </si>
  <si>
    <t>Exclusa</t>
  </si>
  <si>
    <t>Optante pelo simples</t>
  </si>
  <si>
    <t>Sim</t>
  </si>
  <si>
    <t>Não</t>
  </si>
  <si>
    <t>Dados Adicionais</t>
  </si>
  <si>
    <t>Unidade de medida</t>
  </si>
  <si>
    <t>Validade da Proposta</t>
  </si>
  <si>
    <t>Valor total com ICMS</t>
  </si>
  <si>
    <t>Dados da STIHL</t>
  </si>
  <si>
    <t>PC</t>
  </si>
  <si>
    <t>Metro</t>
  </si>
  <si>
    <t>KG</t>
  </si>
  <si>
    <t>Total</t>
  </si>
  <si>
    <t>Número da Cotação</t>
  </si>
  <si>
    <t>Condições de Pagamento</t>
  </si>
  <si>
    <t>Frete</t>
  </si>
  <si>
    <t>28 ddl</t>
  </si>
  <si>
    <t>30 ddl</t>
  </si>
  <si>
    <t>45 ddl</t>
  </si>
  <si>
    <t>60 ddl</t>
  </si>
  <si>
    <t>outros (informar campo Observação)</t>
  </si>
  <si>
    <t>Observação</t>
  </si>
  <si>
    <t>CIF</t>
  </si>
  <si>
    <t>FOB</t>
  </si>
  <si>
    <t>Unidade</t>
  </si>
  <si>
    <t>Tipo</t>
  </si>
  <si>
    <t>Simples</t>
  </si>
  <si>
    <t>Pagam</t>
  </si>
  <si>
    <t>Aliquotas de Tributos</t>
  </si>
  <si>
    <t>Valor
 Unitário com ICMS</t>
  </si>
  <si>
    <t>Valor total com IPI</t>
  </si>
  <si>
    <t>Valor total com ST e IPI</t>
  </si>
  <si>
    <t>Material</t>
  </si>
  <si>
    <t>Tipo de opearação (material ou serviço?)</t>
  </si>
  <si>
    <t>Hora</t>
  </si>
  <si>
    <t>CJ</t>
  </si>
  <si>
    <t>Litros</t>
  </si>
  <si>
    <t>CNAE Principal</t>
  </si>
  <si>
    <t xml:space="preserve">FORMULÁRIO PADRÃO STIHL PARA COTAÇÃO </t>
  </si>
  <si>
    <t>Camila Hoss</t>
  </si>
  <si>
    <t>bruna.teichmann@stihl.com.br</t>
  </si>
  <si>
    <t>E-mails</t>
  </si>
  <si>
    <t>Telefone</t>
  </si>
  <si>
    <t>Bruna Teichmann</t>
  </si>
  <si>
    <t>camila.hoss@stihl.com.br</t>
  </si>
  <si>
    <t>51 35798398</t>
  </si>
  <si>
    <t>51 35798179</t>
  </si>
  <si>
    <t>Bernardo Eltz</t>
  </si>
  <si>
    <t>bernardo.eltz@stihl.com.br</t>
  </si>
  <si>
    <t>51 35799721</t>
  </si>
  <si>
    <t>eduardo.karpss@stihl.com.br</t>
  </si>
  <si>
    <t>51 35799643</t>
  </si>
  <si>
    <t>Eduardo Karpss</t>
  </si>
  <si>
    <t>eduardo.sarturi@stihl.com.br</t>
  </si>
  <si>
    <t>51 35798362</t>
  </si>
  <si>
    <t>Eduardo Sarturi</t>
  </si>
  <si>
    <t>debora.moehlecke@stihl.com.br</t>
  </si>
  <si>
    <t>Debora Moehlecke</t>
  </si>
  <si>
    <t>51 35799617</t>
  </si>
  <si>
    <t>sabrina.veiga@stihl.com.br</t>
  </si>
  <si>
    <t>51 35799918</t>
  </si>
  <si>
    <t>Sabrina Veiga</t>
  </si>
  <si>
    <t>Mauricio Kist</t>
  </si>
  <si>
    <t>51 35798116</t>
  </si>
  <si>
    <t>mauricio.kist@stihl.com.br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</si>
</sst>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 &quot;#,##0.00"/>
    <numFmt numFmtId="179" formatCode="[$R$ -416]#,##0.00"/>
    <numFmt numFmtId="180" formatCode="0.00000"/>
    <numFmt numFmtId="181" formatCode="#,##0.0000"/>
    <numFmt numFmtId="182" formatCode="#,##0.00000"/>
    <numFmt numFmtId="183" formatCode="#,##0.00\ [$€-1]_);[Red]\(#,##0.00\ [$€-1]\)"/>
    <numFmt numFmtId="184" formatCode="0.0000"/>
    <numFmt numFmtId="185" formatCode="[$€-2]\ #,##0.00_);\([$€-2]\ #,##0.00\)"/>
    <numFmt numFmtId="186" formatCode="#,##0.00000000000"/>
    <numFmt numFmtId="187" formatCode="0.0"/>
    <numFmt numFmtId="188" formatCode="[$-416]dddd\,\ d&quot; de &quot;mmmm&quot; de &quot;yyyy"/>
    <numFmt numFmtId="189" formatCode="dd/mm/yy;@"/>
    <numFmt numFmtId="190" formatCode="_(* #,##0.000_);_(* \(#,##0.000\);_(* &quot;-&quot;??_);_(@_)"/>
    <numFmt numFmtId="191" formatCode="_(* #,##0.0000_);_(* \(#,##0.0000\);_(* &quot;-&quot;??_);_(@_)"/>
    <numFmt numFmtId="192" formatCode="0.0%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name val="STIHL Contraface Text"/>
      <family val="2"/>
    </font>
    <font>
      <sz val="12"/>
      <name val="STIHL Contraface Text"/>
      <family val="2"/>
    </font>
    <font>
      <b/>
      <sz val="12"/>
      <name val="STIHL Contraface Text"/>
      <family val="2"/>
    </font>
    <font>
      <b/>
      <sz val="24"/>
      <name val="STIHL Contraface Text"/>
      <family val="2"/>
    </font>
    <font>
      <sz val="18"/>
      <name val="STIHL Contraface Tex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STIHL Contraface Text"/>
      <family val="2"/>
    </font>
    <font>
      <sz val="10"/>
      <color indexed="9"/>
      <name val="STIHL Contraface Tex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STIHL Contraface Text"/>
      <family val="2"/>
    </font>
    <font>
      <sz val="10"/>
      <color theme="0"/>
      <name val="STIHL Contraface Text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851F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177" fontId="8" fillId="0" borderId="20" xfId="47" applyFont="1" applyBorder="1" applyAlignment="1">
      <alignment horizontal="center" vertical="center"/>
    </xf>
    <xf numFmtId="10" fontId="8" fillId="0" borderId="20" xfId="51" applyNumberFormat="1" applyFont="1" applyBorder="1" applyAlignment="1">
      <alignment horizontal="center" vertical="center"/>
    </xf>
    <xf numFmtId="177" fontId="8" fillId="0" borderId="21" xfId="47" applyFont="1" applyBorder="1" applyAlignment="1">
      <alignment horizontal="center" vertical="center"/>
    </xf>
    <xf numFmtId="177" fontId="9" fillId="0" borderId="22" xfId="47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/>
    </xf>
    <xf numFmtId="177" fontId="8" fillId="0" borderId="23" xfId="47" applyFont="1" applyBorder="1" applyAlignment="1">
      <alignment horizontal="center" vertical="center"/>
    </xf>
    <xf numFmtId="10" fontId="8" fillId="0" borderId="25" xfId="51" applyNumberFormat="1" applyFont="1" applyBorder="1" applyAlignment="1">
      <alignment horizontal="center" vertical="center"/>
    </xf>
    <xf numFmtId="9" fontId="8" fillId="0" borderId="26" xfId="51" applyFont="1" applyBorder="1" applyAlignment="1">
      <alignment horizontal="center" vertical="center"/>
    </xf>
    <xf numFmtId="0" fontId="9" fillId="32" borderId="27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3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177" fontId="8" fillId="0" borderId="35" xfId="47" applyFont="1" applyBorder="1" applyAlignment="1">
      <alignment horizontal="center" vertical="center"/>
    </xf>
    <xf numFmtId="177" fontId="9" fillId="0" borderId="33" xfId="47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9" fontId="49" fillId="0" borderId="0" xfId="0" applyNumberFormat="1" applyFont="1" applyAlignment="1">
      <alignment/>
    </xf>
    <xf numFmtId="9" fontId="49" fillId="0" borderId="0" xfId="51" applyFont="1" applyAlignment="1">
      <alignment/>
    </xf>
    <xf numFmtId="192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32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32" borderId="36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/>
    </xf>
    <xf numFmtId="0" fontId="48" fillId="34" borderId="37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30" xfId="0" applyFont="1" applyFill="1" applyBorder="1" applyAlignment="1">
      <alignment horizontal="center" vertical="center" wrapText="1"/>
    </xf>
    <xf numFmtId="0" fontId="48" fillId="34" borderId="39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41" xfId="0" applyFont="1" applyFill="1" applyBorder="1" applyAlignment="1">
      <alignment horizontal="center" vertical="center" wrapText="1"/>
    </xf>
    <xf numFmtId="0" fontId="48" fillId="34" borderId="42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 vertical="center" wrapText="1"/>
    </xf>
    <xf numFmtId="0" fontId="48" fillId="34" borderId="4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8" fillId="34" borderId="46" xfId="0" applyFont="1" applyFill="1" applyBorder="1" applyAlignment="1">
      <alignment horizontal="center" vertical="center" wrapText="1"/>
    </xf>
    <xf numFmtId="0" fontId="48" fillId="34" borderId="47" xfId="0" applyFont="1" applyFill="1" applyBorder="1" applyAlignment="1">
      <alignment horizontal="center" vertical="center" wrapText="1"/>
    </xf>
    <xf numFmtId="0" fontId="48" fillId="34" borderId="48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32" borderId="36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9" fillId="0" borderId="5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41</xdr:row>
      <xdr:rowOff>85725</xdr:rowOff>
    </xdr:from>
    <xdr:to>
      <xdr:col>2</xdr:col>
      <xdr:colOff>257175</xdr:colOff>
      <xdr:row>43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610600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2</xdr:col>
      <xdr:colOff>285750</xdr:colOff>
      <xdr:row>6</xdr:row>
      <xdr:rowOff>76200</xdr:rowOff>
    </xdr:to>
    <xdr:pic>
      <xdr:nvPicPr>
        <xdr:cNvPr id="2" name="Grafi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1771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AF55"/>
  <sheetViews>
    <sheetView showGridLines="0" tabSelected="1" zoomScale="60" zoomScaleNormal="60" zoomScaleSheetLayoutView="80" zoomScalePageLayoutView="0" workbookViewId="0" topLeftCell="K1">
      <selection activeCell="AM28" sqref="AM28"/>
    </sheetView>
  </sheetViews>
  <sheetFormatPr defaultColWidth="9.140625" defaultRowHeight="12.75"/>
  <cols>
    <col min="1" max="1" width="6.8515625" style="3" customWidth="1"/>
    <col min="2" max="3" width="16.8515625" style="3" customWidth="1"/>
    <col min="4" max="4" width="103.421875" style="3" bestFit="1" customWidth="1"/>
    <col min="5" max="5" width="12.7109375" style="3" customWidth="1"/>
    <col min="6" max="6" width="16.8515625" style="3" customWidth="1"/>
    <col min="7" max="7" width="15.00390625" style="3" customWidth="1"/>
    <col min="8" max="8" width="16.8515625" style="3" customWidth="1"/>
    <col min="9" max="9" width="16.8515625" style="3" bestFit="1" customWidth="1"/>
    <col min="10" max="10" width="9.421875" style="3" customWidth="1"/>
    <col min="11" max="11" width="9.00390625" style="3" bestFit="1" customWidth="1"/>
    <col min="12" max="12" width="7.8515625" style="3" customWidth="1"/>
    <col min="13" max="13" width="13.00390625" style="3" customWidth="1"/>
    <col min="14" max="16" width="16.8515625" style="3" bestFit="1" customWidth="1"/>
    <col min="17" max="18" width="9.140625" style="3" customWidth="1"/>
    <col min="19" max="27" width="9.140625" style="52" hidden="1" customWidth="1"/>
    <col min="28" max="29" width="0" style="52" hidden="1" customWidth="1"/>
    <col min="30" max="30" width="27.7109375" style="52" hidden="1" customWidth="1"/>
    <col min="31" max="32" width="0" style="52" hidden="1" customWidth="1"/>
    <col min="33" max="16384" width="9.140625" style="3" customWidth="1"/>
  </cols>
  <sheetData>
    <row r="1" spans="1:16" ht="10.5" customHeight="1">
      <c r="A1" s="1"/>
      <c r="B1" s="2"/>
      <c r="C1" s="2"/>
      <c r="D1" s="92" t="s">
        <v>69</v>
      </c>
      <c r="E1" s="92"/>
      <c r="F1" s="92"/>
      <c r="G1" s="92"/>
      <c r="H1" s="92"/>
      <c r="I1" s="92"/>
      <c r="J1" s="92"/>
      <c r="K1" s="58"/>
      <c r="L1" s="58"/>
      <c r="M1" s="58"/>
      <c r="N1" s="104" t="s">
        <v>2</v>
      </c>
      <c r="O1" s="105"/>
      <c r="P1" s="106"/>
    </row>
    <row r="2" spans="1:16" ht="10.5" customHeight="1">
      <c r="A2" s="4"/>
      <c r="B2" s="5"/>
      <c r="C2" s="5"/>
      <c r="D2" s="93"/>
      <c r="E2" s="93"/>
      <c r="F2" s="93"/>
      <c r="G2" s="93"/>
      <c r="H2" s="93"/>
      <c r="I2" s="93"/>
      <c r="J2" s="93"/>
      <c r="K2" s="59"/>
      <c r="L2" s="59"/>
      <c r="M2" s="59"/>
      <c r="N2" s="107"/>
      <c r="O2" s="108"/>
      <c r="P2" s="109"/>
    </row>
    <row r="3" spans="1:31" ht="10.5" customHeight="1">
      <c r="A3" s="4"/>
      <c r="B3" s="5"/>
      <c r="C3" s="5"/>
      <c r="D3" s="93"/>
      <c r="E3" s="93"/>
      <c r="F3" s="93"/>
      <c r="G3" s="93"/>
      <c r="H3" s="93"/>
      <c r="I3" s="93"/>
      <c r="J3" s="93"/>
      <c r="K3" s="59"/>
      <c r="L3" s="59"/>
      <c r="M3" s="59"/>
      <c r="N3" s="107"/>
      <c r="O3" s="108"/>
      <c r="P3" s="109"/>
      <c r="X3" s="52" t="s">
        <v>28</v>
      </c>
      <c r="Y3" s="52" t="s">
        <v>1</v>
      </c>
      <c r="Z3" s="52" t="s">
        <v>29</v>
      </c>
      <c r="AB3" s="52" t="s">
        <v>19</v>
      </c>
      <c r="AD3" s="52" t="s">
        <v>72</v>
      </c>
      <c r="AE3" s="52" t="s">
        <v>73</v>
      </c>
    </row>
    <row r="4" spans="1:31" ht="10.5" customHeight="1">
      <c r="A4" s="4"/>
      <c r="B4" s="5"/>
      <c r="C4" s="5"/>
      <c r="D4" s="93"/>
      <c r="E4" s="93"/>
      <c r="F4" s="93"/>
      <c r="G4" s="93"/>
      <c r="H4" s="93"/>
      <c r="I4" s="93"/>
      <c r="J4" s="93"/>
      <c r="K4" s="59"/>
      <c r="L4" s="59"/>
      <c r="M4" s="59"/>
      <c r="N4" s="107"/>
      <c r="O4" s="108"/>
      <c r="P4" s="109"/>
      <c r="S4" s="52" t="s">
        <v>55</v>
      </c>
      <c r="T4" s="52" t="s">
        <v>56</v>
      </c>
      <c r="U4" s="52" t="s">
        <v>57</v>
      </c>
      <c r="V4" s="53" t="s">
        <v>58</v>
      </c>
      <c r="W4" s="53" t="s">
        <v>46</v>
      </c>
      <c r="X4" s="54">
        <v>0</v>
      </c>
      <c r="Y4" s="54">
        <v>0</v>
      </c>
      <c r="Z4" s="55">
        <v>0</v>
      </c>
      <c r="AB4" s="52" t="s">
        <v>78</v>
      </c>
      <c r="AD4" s="52" t="s">
        <v>79</v>
      </c>
      <c r="AE4" s="52" t="s">
        <v>80</v>
      </c>
    </row>
    <row r="5" spans="1:31" ht="10.5" customHeight="1">
      <c r="A5" s="4"/>
      <c r="B5" s="5"/>
      <c r="C5" s="5"/>
      <c r="D5" s="93"/>
      <c r="E5" s="93"/>
      <c r="F5" s="93"/>
      <c r="G5" s="93"/>
      <c r="H5" s="93"/>
      <c r="I5" s="93"/>
      <c r="J5" s="93"/>
      <c r="K5" s="59"/>
      <c r="L5" s="59"/>
      <c r="M5" s="59"/>
      <c r="N5" s="107"/>
      <c r="O5" s="108"/>
      <c r="P5" s="109"/>
      <c r="S5" s="52" t="s">
        <v>40</v>
      </c>
      <c r="T5" s="52" t="s">
        <v>63</v>
      </c>
      <c r="U5" s="52" t="s">
        <v>33</v>
      </c>
      <c r="V5" s="53" t="s">
        <v>47</v>
      </c>
      <c r="W5" s="53" t="s">
        <v>53</v>
      </c>
      <c r="X5" s="54">
        <v>0.04</v>
      </c>
      <c r="Y5" s="54">
        <v>0.05</v>
      </c>
      <c r="Z5" s="54">
        <v>0.05</v>
      </c>
      <c r="AB5" s="52" t="s">
        <v>74</v>
      </c>
      <c r="AD5" s="52" t="s">
        <v>71</v>
      </c>
      <c r="AE5" s="52" t="s">
        <v>76</v>
      </c>
    </row>
    <row r="6" spans="1:31" ht="10.5" customHeight="1">
      <c r="A6" s="4"/>
      <c r="B6" s="5"/>
      <c r="C6" s="5"/>
      <c r="D6" s="93"/>
      <c r="E6" s="93"/>
      <c r="F6" s="93"/>
      <c r="G6" s="93"/>
      <c r="H6" s="93"/>
      <c r="I6" s="93"/>
      <c r="J6" s="93"/>
      <c r="K6" s="59"/>
      <c r="L6" s="59"/>
      <c r="M6" s="59"/>
      <c r="N6" s="107"/>
      <c r="O6" s="108"/>
      <c r="P6" s="109"/>
      <c r="S6" s="52" t="s">
        <v>41</v>
      </c>
      <c r="T6" s="52" t="s">
        <v>4</v>
      </c>
      <c r="U6" s="52" t="s">
        <v>34</v>
      </c>
      <c r="V6" s="53" t="s">
        <v>48</v>
      </c>
      <c r="W6" s="53" t="s">
        <v>54</v>
      </c>
      <c r="X6" s="56">
        <v>0.088</v>
      </c>
      <c r="Y6" s="57">
        <v>0.075</v>
      </c>
      <c r="Z6" s="54">
        <v>0.13</v>
      </c>
      <c r="AB6" s="52" t="s">
        <v>70</v>
      </c>
      <c r="AD6" s="52" t="s">
        <v>75</v>
      </c>
      <c r="AE6" s="52" t="s">
        <v>77</v>
      </c>
    </row>
    <row r="7" spans="1:31" ht="10.5" customHeight="1" thickBot="1">
      <c r="A7" s="4"/>
      <c r="B7" s="5"/>
      <c r="C7" s="5"/>
      <c r="D7" s="94"/>
      <c r="E7" s="94"/>
      <c r="F7" s="94"/>
      <c r="G7" s="94"/>
      <c r="H7" s="94"/>
      <c r="I7" s="94"/>
      <c r="J7" s="94"/>
      <c r="K7" s="60"/>
      <c r="L7" s="60"/>
      <c r="M7" s="60"/>
      <c r="N7" s="110"/>
      <c r="O7" s="111"/>
      <c r="P7" s="112"/>
      <c r="S7" s="52" t="s">
        <v>42</v>
      </c>
      <c r="V7" s="52" t="s">
        <v>49</v>
      </c>
      <c r="X7" s="54">
        <v>0.12</v>
      </c>
      <c r="Y7" s="54">
        <v>0.08</v>
      </c>
      <c r="AB7" s="53" t="s">
        <v>88</v>
      </c>
      <c r="AC7" s="53"/>
      <c r="AD7" s="53" t="s">
        <v>87</v>
      </c>
      <c r="AE7" s="53" t="s">
        <v>89</v>
      </c>
    </row>
    <row r="8" spans="1:31" ht="16.5" thickBot="1">
      <c r="A8" s="64" t="s">
        <v>39</v>
      </c>
      <c r="B8" s="65"/>
      <c r="C8" s="65"/>
      <c r="D8" s="65"/>
      <c r="E8" s="65"/>
      <c r="F8" s="65"/>
      <c r="G8" s="64" t="s">
        <v>0</v>
      </c>
      <c r="H8" s="65"/>
      <c r="I8" s="65"/>
      <c r="J8" s="65"/>
      <c r="K8" s="65"/>
      <c r="L8" s="65"/>
      <c r="M8" s="65"/>
      <c r="N8" s="65"/>
      <c r="O8" s="65"/>
      <c r="P8" s="66"/>
      <c r="S8" s="52" t="s">
        <v>4</v>
      </c>
      <c r="V8" s="52" t="s">
        <v>50</v>
      </c>
      <c r="X8" s="54">
        <v>0.18</v>
      </c>
      <c r="Y8" s="54">
        <v>0.1</v>
      </c>
      <c r="AB8" s="52" t="s">
        <v>83</v>
      </c>
      <c r="AD8" s="52" t="s">
        <v>81</v>
      </c>
      <c r="AE8" s="52" t="s">
        <v>82</v>
      </c>
    </row>
    <row r="9" spans="1:32" s="20" customFormat="1" ht="6.75" customHeight="1">
      <c r="A9" s="15"/>
      <c r="B9" s="16"/>
      <c r="C9" s="17"/>
      <c r="D9" s="17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21"/>
      <c r="S9" s="52" t="s">
        <v>65</v>
      </c>
      <c r="T9" s="52"/>
      <c r="U9" s="52"/>
      <c r="V9" s="52" t="s">
        <v>51</v>
      </c>
      <c r="W9" s="52"/>
      <c r="X9" s="52"/>
      <c r="Y9" s="54">
        <v>0.12</v>
      </c>
      <c r="Z9" s="52"/>
      <c r="AA9" s="53"/>
      <c r="AB9" s="52" t="s">
        <v>86</v>
      </c>
      <c r="AC9" s="52"/>
      <c r="AD9" s="52" t="s">
        <v>84</v>
      </c>
      <c r="AE9" s="52" t="s">
        <v>85</v>
      </c>
      <c r="AF9" s="53"/>
    </row>
    <row r="10" spans="1:31" ht="15">
      <c r="A10" s="90" t="s">
        <v>5</v>
      </c>
      <c r="B10" s="91"/>
      <c r="C10" s="18" t="s">
        <v>12</v>
      </c>
      <c r="D10" s="19"/>
      <c r="E10" s="8"/>
      <c r="F10" s="8"/>
      <c r="G10" s="91" t="s">
        <v>5</v>
      </c>
      <c r="H10" s="91"/>
      <c r="I10" s="117"/>
      <c r="J10" s="117"/>
      <c r="K10" s="117"/>
      <c r="L10" s="117"/>
      <c r="M10" s="117"/>
      <c r="N10" s="117"/>
      <c r="O10" s="117"/>
      <c r="P10" s="22"/>
      <c r="S10" s="52" t="s">
        <v>66</v>
      </c>
      <c r="Y10" s="54">
        <v>0.15</v>
      </c>
      <c r="AB10" s="52" t="s">
        <v>93</v>
      </c>
      <c r="AD10" s="52" t="s">
        <v>95</v>
      </c>
      <c r="AE10" s="52" t="s">
        <v>94</v>
      </c>
    </row>
    <row r="11" spans="1:31" ht="15">
      <c r="A11" s="90" t="s">
        <v>9</v>
      </c>
      <c r="B11" s="91"/>
      <c r="C11" s="13" t="s">
        <v>13</v>
      </c>
      <c r="D11" s="14"/>
      <c r="E11" s="8"/>
      <c r="F11" s="8"/>
      <c r="G11" s="91" t="s">
        <v>9</v>
      </c>
      <c r="H11" s="91"/>
      <c r="I11" s="83"/>
      <c r="J11" s="83"/>
      <c r="K11" s="83"/>
      <c r="L11" s="83"/>
      <c r="M11" s="83"/>
      <c r="N11" s="83"/>
      <c r="O11" s="83"/>
      <c r="P11" s="22"/>
      <c r="S11" s="52" t="s">
        <v>67</v>
      </c>
      <c r="Y11" s="54">
        <v>0.18</v>
      </c>
      <c r="AB11" s="52" t="s">
        <v>92</v>
      </c>
      <c r="AD11" s="52" t="s">
        <v>90</v>
      </c>
      <c r="AE11" s="52" t="s">
        <v>91</v>
      </c>
    </row>
    <row r="12" spans="1:25" ht="15">
      <c r="A12" s="90" t="s">
        <v>6</v>
      </c>
      <c r="B12" s="91"/>
      <c r="C12" s="13" t="s">
        <v>14</v>
      </c>
      <c r="D12" s="14"/>
      <c r="E12" s="8"/>
      <c r="F12" s="8"/>
      <c r="G12" s="91" t="s">
        <v>6</v>
      </c>
      <c r="H12" s="91"/>
      <c r="I12" s="83"/>
      <c r="J12" s="83"/>
      <c r="K12" s="83"/>
      <c r="L12" s="83"/>
      <c r="M12" s="83"/>
      <c r="N12" s="83"/>
      <c r="O12" s="83"/>
      <c r="P12" s="22"/>
      <c r="Y12" s="54">
        <v>0.2</v>
      </c>
    </row>
    <row r="13" spans="1:25" ht="15">
      <c r="A13" s="90" t="s">
        <v>7</v>
      </c>
      <c r="B13" s="91"/>
      <c r="C13" s="13" t="s">
        <v>15</v>
      </c>
      <c r="D13" s="14"/>
      <c r="E13" s="8"/>
      <c r="F13" s="8"/>
      <c r="G13" s="91" t="s">
        <v>7</v>
      </c>
      <c r="H13" s="91"/>
      <c r="I13" s="83"/>
      <c r="J13" s="83"/>
      <c r="K13" s="83"/>
      <c r="L13" s="83"/>
      <c r="M13" s="83"/>
      <c r="N13" s="83"/>
      <c r="O13" s="83"/>
      <c r="P13" s="22"/>
      <c r="Y13" s="54">
        <v>0.3</v>
      </c>
    </row>
    <row r="14" spans="1:25" ht="15">
      <c r="A14" s="90" t="s">
        <v>16</v>
      </c>
      <c r="B14" s="91"/>
      <c r="C14" s="13" t="s">
        <v>18</v>
      </c>
      <c r="D14" s="14"/>
      <c r="E14" s="8"/>
      <c r="F14" s="8"/>
      <c r="G14" s="91" t="s">
        <v>17</v>
      </c>
      <c r="H14" s="91"/>
      <c r="I14" s="83"/>
      <c r="J14" s="83"/>
      <c r="K14" s="83"/>
      <c r="L14" s="83"/>
      <c r="M14" s="83"/>
      <c r="N14" s="83"/>
      <c r="O14" s="83"/>
      <c r="P14" s="22"/>
      <c r="Y14" s="54">
        <v>0.35</v>
      </c>
    </row>
    <row r="15" spans="1:25" ht="15">
      <c r="A15" s="90" t="s">
        <v>19</v>
      </c>
      <c r="B15" s="91"/>
      <c r="C15" s="113"/>
      <c r="D15" s="113"/>
      <c r="E15" s="8"/>
      <c r="F15" s="8"/>
      <c r="G15" s="91" t="s">
        <v>10</v>
      </c>
      <c r="H15" s="91"/>
      <c r="I15" s="83"/>
      <c r="J15" s="83"/>
      <c r="K15" s="83"/>
      <c r="L15" s="83"/>
      <c r="M15" s="83"/>
      <c r="N15" s="83"/>
      <c r="O15" s="83"/>
      <c r="P15" s="22"/>
      <c r="Y15" s="57">
        <v>0.365</v>
      </c>
    </row>
    <row r="16" spans="1:25" ht="15">
      <c r="A16" s="90" t="s">
        <v>11</v>
      </c>
      <c r="B16" s="91"/>
      <c r="C16" s="113" t="str">
        <f>_xlfn.IFERROR(VLOOKUP(C15,AB:AD,3,FALSE),"Definir comprador")</f>
        <v>Definir comprador</v>
      </c>
      <c r="D16" s="113"/>
      <c r="E16" s="8"/>
      <c r="F16" s="8"/>
      <c r="G16" s="91" t="s">
        <v>11</v>
      </c>
      <c r="H16" s="91"/>
      <c r="I16" s="83"/>
      <c r="J16" s="83"/>
      <c r="K16" s="83"/>
      <c r="L16" s="83"/>
      <c r="M16" s="83"/>
      <c r="N16" s="83"/>
      <c r="O16" s="83"/>
      <c r="P16" s="22"/>
      <c r="Y16" s="54">
        <v>0.4</v>
      </c>
    </row>
    <row r="17" spans="1:25" ht="15">
      <c r="A17" s="90" t="s">
        <v>8</v>
      </c>
      <c r="B17" s="91"/>
      <c r="C17" s="113" t="str">
        <f>_xlfn.IFERROR(VLOOKUP(C15,AB:AE,4,FALSE),"Definir comprador")</f>
        <v>Definir comprador</v>
      </c>
      <c r="D17" s="113"/>
      <c r="E17" s="8"/>
      <c r="F17" s="8"/>
      <c r="G17" s="91" t="s">
        <v>8</v>
      </c>
      <c r="H17" s="91"/>
      <c r="I17" s="83"/>
      <c r="J17" s="83"/>
      <c r="K17" s="83"/>
      <c r="L17" s="83"/>
      <c r="M17" s="83"/>
      <c r="N17" s="83"/>
      <c r="O17" s="83"/>
      <c r="P17" s="22"/>
      <c r="Y17" s="54">
        <v>0.45</v>
      </c>
    </row>
    <row r="18" spans="1:16" ht="7.5" customHeight="1" thickBot="1">
      <c r="A18" s="6"/>
      <c r="B18" s="7"/>
      <c r="C18" s="7"/>
      <c r="D18" s="8"/>
      <c r="E18" s="8"/>
      <c r="F18" s="8"/>
      <c r="G18" s="12"/>
      <c r="H18" s="12"/>
      <c r="I18" s="8"/>
      <c r="J18" s="8"/>
      <c r="K18" s="8"/>
      <c r="L18" s="8"/>
      <c r="M18" s="8"/>
      <c r="N18" s="8"/>
      <c r="O18" s="8"/>
      <c r="P18" s="22"/>
    </row>
    <row r="19" spans="1:16" ht="16.5" thickBot="1">
      <c r="A19" s="84" t="s">
        <v>21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0" spans="1:16" ht="15.75">
      <c r="A20" s="87" t="s">
        <v>44</v>
      </c>
      <c r="B20" s="88"/>
      <c r="C20" s="9" t="s">
        <v>20</v>
      </c>
      <c r="D20" s="9" t="s">
        <v>68</v>
      </c>
      <c r="E20" s="88" t="s">
        <v>37</v>
      </c>
      <c r="F20" s="88"/>
      <c r="G20" s="88" t="s">
        <v>45</v>
      </c>
      <c r="H20" s="88"/>
      <c r="I20" s="88"/>
      <c r="J20" s="88" t="s">
        <v>52</v>
      </c>
      <c r="K20" s="88"/>
      <c r="L20" s="88"/>
      <c r="M20" s="88"/>
      <c r="N20" s="88"/>
      <c r="O20" s="88" t="s">
        <v>46</v>
      </c>
      <c r="P20" s="89"/>
    </row>
    <row r="21" spans="1:16" ht="16.5" thickBot="1">
      <c r="A21" s="114"/>
      <c r="B21" s="115"/>
      <c r="C21" s="10"/>
      <c r="D21" s="11"/>
      <c r="E21" s="116"/>
      <c r="F21" s="116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16" ht="16.5" thickBot="1">
      <c r="A22" s="27" t="s">
        <v>22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6"/>
      <c r="O22" s="36"/>
      <c r="P22" s="37"/>
    </row>
    <row r="23" spans="1:16" ht="48.75" customHeight="1">
      <c r="A23" s="79" t="s">
        <v>23</v>
      </c>
      <c r="B23" s="69" t="s">
        <v>26</v>
      </c>
      <c r="C23" s="70" t="s">
        <v>64</v>
      </c>
      <c r="D23" s="69" t="s">
        <v>24</v>
      </c>
      <c r="E23" s="69" t="s">
        <v>3</v>
      </c>
      <c r="F23" s="69" t="s">
        <v>25</v>
      </c>
      <c r="G23" s="67" t="s">
        <v>36</v>
      </c>
      <c r="H23" s="69" t="s">
        <v>27</v>
      </c>
      <c r="I23" s="69" t="s">
        <v>60</v>
      </c>
      <c r="J23" s="69" t="s">
        <v>59</v>
      </c>
      <c r="K23" s="69"/>
      <c r="L23" s="69"/>
      <c r="M23" s="69" t="s">
        <v>32</v>
      </c>
      <c r="N23" s="74" t="s">
        <v>38</v>
      </c>
      <c r="O23" s="82" t="s">
        <v>61</v>
      </c>
      <c r="P23" s="71" t="s">
        <v>62</v>
      </c>
    </row>
    <row r="24" spans="1:16" ht="31.5">
      <c r="A24" s="79"/>
      <c r="B24" s="69"/>
      <c r="C24" s="81"/>
      <c r="D24" s="69"/>
      <c r="E24" s="69"/>
      <c r="F24" s="69"/>
      <c r="G24" s="67"/>
      <c r="H24" s="69"/>
      <c r="I24" s="69"/>
      <c r="J24" s="38" t="s">
        <v>30</v>
      </c>
      <c r="K24" s="69" t="s">
        <v>31</v>
      </c>
      <c r="L24" s="69"/>
      <c r="M24" s="69"/>
      <c r="N24" s="75"/>
      <c r="O24" s="69"/>
      <c r="P24" s="72"/>
    </row>
    <row r="25" spans="1:16" ht="15.75">
      <c r="A25" s="80"/>
      <c r="B25" s="70"/>
      <c r="C25" s="81"/>
      <c r="D25" s="70"/>
      <c r="E25" s="70"/>
      <c r="F25" s="70"/>
      <c r="G25" s="68"/>
      <c r="H25" s="70"/>
      <c r="I25" s="70"/>
      <c r="J25" s="39" t="s">
        <v>28</v>
      </c>
      <c r="K25" s="39" t="s">
        <v>1</v>
      </c>
      <c r="L25" s="39" t="s">
        <v>29</v>
      </c>
      <c r="M25" s="70"/>
      <c r="N25" s="76"/>
      <c r="O25" s="70"/>
      <c r="P25" s="73"/>
    </row>
    <row r="26" spans="1:16" ht="15">
      <c r="A26" s="49">
        <v>1</v>
      </c>
      <c r="B26" s="30"/>
      <c r="C26" s="30"/>
      <c r="D26" s="31"/>
      <c r="E26" s="29"/>
      <c r="F26" s="29"/>
      <c r="G26" s="32"/>
      <c r="H26" s="29"/>
      <c r="I26" s="33"/>
      <c r="J26" s="34"/>
      <c r="K26" s="24"/>
      <c r="L26" s="35"/>
      <c r="M26" s="29"/>
      <c r="N26" s="25">
        <f aca="true" t="shared" si="0" ref="N26:N31">I26*H26</f>
        <v>0</v>
      </c>
      <c r="O26" s="23">
        <f aca="true" t="shared" si="1" ref="O26:O31">((I26*K26)+I26)*H26</f>
        <v>0</v>
      </c>
      <c r="P26" s="50">
        <f aca="true" t="shared" si="2" ref="P26:P31">O26+(O26*L26)</f>
        <v>0</v>
      </c>
    </row>
    <row r="27" spans="1:16" ht="18">
      <c r="A27" s="49">
        <f>A26+1</f>
        <v>2</v>
      </c>
      <c r="B27" s="30"/>
      <c r="C27" s="30"/>
      <c r="D27" s="29"/>
      <c r="E27" s="29"/>
      <c r="F27" s="29"/>
      <c r="G27" s="32"/>
      <c r="H27" s="29"/>
      <c r="I27" s="33"/>
      <c r="J27" s="34"/>
      <c r="K27" s="24"/>
      <c r="L27" s="35"/>
      <c r="M27" s="29"/>
      <c r="N27" s="25">
        <f t="shared" si="0"/>
        <v>0</v>
      </c>
      <c r="O27" s="23">
        <f t="shared" si="1"/>
        <v>0</v>
      </c>
      <c r="P27" s="50">
        <f t="shared" si="2"/>
        <v>0</v>
      </c>
    </row>
    <row r="28" spans="1:16" ht="18">
      <c r="A28" s="49">
        <f aca="true" t="shared" si="3" ref="A28:A40">A27+1</f>
        <v>3</v>
      </c>
      <c r="B28" s="30"/>
      <c r="C28" s="30"/>
      <c r="D28" s="29"/>
      <c r="E28" s="29"/>
      <c r="F28" s="29"/>
      <c r="G28" s="32"/>
      <c r="H28" s="29"/>
      <c r="I28" s="33"/>
      <c r="J28" s="34"/>
      <c r="K28" s="24"/>
      <c r="L28" s="35"/>
      <c r="M28" s="29"/>
      <c r="N28" s="25">
        <f t="shared" si="0"/>
        <v>0</v>
      </c>
      <c r="O28" s="23">
        <f t="shared" si="1"/>
        <v>0</v>
      </c>
      <c r="P28" s="50">
        <f t="shared" si="2"/>
        <v>0</v>
      </c>
    </row>
    <row r="29" spans="1:16" ht="18">
      <c r="A29" s="49">
        <f t="shared" si="3"/>
        <v>4</v>
      </c>
      <c r="B29" s="30"/>
      <c r="C29" s="30"/>
      <c r="D29" s="29"/>
      <c r="E29" s="29"/>
      <c r="F29" s="29"/>
      <c r="G29" s="32"/>
      <c r="H29" s="29"/>
      <c r="I29" s="33"/>
      <c r="J29" s="34"/>
      <c r="K29" s="24"/>
      <c r="L29" s="35"/>
      <c r="M29" s="29"/>
      <c r="N29" s="25">
        <f t="shared" si="0"/>
        <v>0</v>
      </c>
      <c r="O29" s="23">
        <f t="shared" si="1"/>
        <v>0</v>
      </c>
      <c r="P29" s="50">
        <f t="shared" si="2"/>
        <v>0</v>
      </c>
    </row>
    <row r="30" spans="1:16" ht="18">
      <c r="A30" s="49">
        <f t="shared" si="3"/>
        <v>5</v>
      </c>
      <c r="B30" s="30"/>
      <c r="C30" s="30"/>
      <c r="D30" s="29"/>
      <c r="E30" s="29"/>
      <c r="F30" s="29"/>
      <c r="G30" s="32"/>
      <c r="H30" s="29"/>
      <c r="I30" s="33"/>
      <c r="J30" s="34"/>
      <c r="K30" s="24"/>
      <c r="L30" s="35"/>
      <c r="M30" s="29"/>
      <c r="N30" s="25">
        <f t="shared" si="0"/>
        <v>0</v>
      </c>
      <c r="O30" s="23">
        <f t="shared" si="1"/>
        <v>0</v>
      </c>
      <c r="P30" s="50">
        <f t="shared" si="2"/>
        <v>0</v>
      </c>
    </row>
    <row r="31" spans="1:16" ht="18">
      <c r="A31" s="49">
        <f t="shared" si="3"/>
        <v>6</v>
      </c>
      <c r="B31" s="30"/>
      <c r="C31" s="30"/>
      <c r="D31" s="29"/>
      <c r="E31" s="29"/>
      <c r="F31" s="29"/>
      <c r="G31" s="32"/>
      <c r="H31" s="29"/>
      <c r="I31" s="33"/>
      <c r="J31" s="34"/>
      <c r="K31" s="24"/>
      <c r="L31" s="35"/>
      <c r="M31" s="29"/>
      <c r="N31" s="25">
        <f t="shared" si="0"/>
        <v>0</v>
      </c>
      <c r="O31" s="23">
        <f t="shared" si="1"/>
        <v>0</v>
      </c>
      <c r="P31" s="50">
        <f t="shared" si="2"/>
        <v>0</v>
      </c>
    </row>
    <row r="32" spans="1:16" ht="18">
      <c r="A32" s="49">
        <f t="shared" si="3"/>
        <v>7</v>
      </c>
      <c r="B32" s="30"/>
      <c r="C32" s="30"/>
      <c r="D32" s="29"/>
      <c r="E32" s="29"/>
      <c r="F32" s="29"/>
      <c r="G32" s="32"/>
      <c r="H32" s="29"/>
      <c r="I32" s="33"/>
      <c r="J32" s="34"/>
      <c r="K32" s="24"/>
      <c r="L32" s="35"/>
      <c r="M32" s="29"/>
      <c r="N32" s="25">
        <f aca="true" t="shared" si="4" ref="N32:N40">I32*H32</f>
        <v>0</v>
      </c>
      <c r="O32" s="23">
        <f aca="true" t="shared" si="5" ref="O32:O40">((I32*K32)+I32)*H32</f>
        <v>0</v>
      </c>
      <c r="P32" s="50">
        <f aca="true" t="shared" si="6" ref="P32:P40">O32+(O32*L32)</f>
        <v>0</v>
      </c>
    </row>
    <row r="33" spans="1:16" ht="18">
      <c r="A33" s="49">
        <f t="shared" si="3"/>
        <v>8</v>
      </c>
      <c r="B33" s="30"/>
      <c r="C33" s="30"/>
      <c r="D33" s="29"/>
      <c r="E33" s="29"/>
      <c r="F33" s="29"/>
      <c r="G33" s="32"/>
      <c r="H33" s="29"/>
      <c r="I33" s="33"/>
      <c r="J33" s="34"/>
      <c r="K33" s="24"/>
      <c r="L33" s="35"/>
      <c r="M33" s="29"/>
      <c r="N33" s="25">
        <f t="shared" si="4"/>
        <v>0</v>
      </c>
      <c r="O33" s="23">
        <f t="shared" si="5"/>
        <v>0</v>
      </c>
      <c r="P33" s="50">
        <f t="shared" si="6"/>
        <v>0</v>
      </c>
    </row>
    <row r="34" spans="1:16" ht="18">
      <c r="A34" s="49">
        <f t="shared" si="3"/>
        <v>9</v>
      </c>
      <c r="B34" s="30"/>
      <c r="C34" s="30"/>
      <c r="D34" s="29"/>
      <c r="E34" s="29"/>
      <c r="F34" s="29"/>
      <c r="G34" s="32"/>
      <c r="H34" s="29"/>
      <c r="I34" s="33"/>
      <c r="J34" s="34"/>
      <c r="K34" s="24"/>
      <c r="L34" s="35"/>
      <c r="M34" s="29"/>
      <c r="N34" s="25">
        <f t="shared" si="4"/>
        <v>0</v>
      </c>
      <c r="O34" s="23">
        <f t="shared" si="5"/>
        <v>0</v>
      </c>
      <c r="P34" s="50">
        <f t="shared" si="6"/>
        <v>0</v>
      </c>
    </row>
    <row r="35" spans="1:16" ht="18">
      <c r="A35" s="49">
        <f t="shared" si="3"/>
        <v>10</v>
      </c>
      <c r="B35" s="30"/>
      <c r="C35" s="30"/>
      <c r="D35" s="29"/>
      <c r="E35" s="29"/>
      <c r="F35" s="29"/>
      <c r="G35" s="32"/>
      <c r="H35" s="29"/>
      <c r="I35" s="33"/>
      <c r="J35" s="34"/>
      <c r="K35" s="24"/>
      <c r="L35" s="35"/>
      <c r="M35" s="29"/>
      <c r="N35" s="25">
        <f t="shared" si="4"/>
        <v>0</v>
      </c>
      <c r="O35" s="23">
        <f t="shared" si="5"/>
        <v>0</v>
      </c>
      <c r="P35" s="50">
        <f t="shared" si="6"/>
        <v>0</v>
      </c>
    </row>
    <row r="36" spans="1:16" ht="18">
      <c r="A36" s="49">
        <f t="shared" si="3"/>
        <v>11</v>
      </c>
      <c r="B36" s="30"/>
      <c r="C36" s="30"/>
      <c r="D36" s="29"/>
      <c r="E36" s="29"/>
      <c r="F36" s="29"/>
      <c r="G36" s="32"/>
      <c r="H36" s="29"/>
      <c r="I36" s="33"/>
      <c r="J36" s="34"/>
      <c r="K36" s="24"/>
      <c r="L36" s="35"/>
      <c r="M36" s="29"/>
      <c r="N36" s="25">
        <f t="shared" si="4"/>
        <v>0</v>
      </c>
      <c r="O36" s="23">
        <f t="shared" si="5"/>
        <v>0</v>
      </c>
      <c r="P36" s="50">
        <f t="shared" si="6"/>
        <v>0</v>
      </c>
    </row>
    <row r="37" spans="1:16" ht="18">
      <c r="A37" s="49">
        <f t="shared" si="3"/>
        <v>12</v>
      </c>
      <c r="B37" s="30"/>
      <c r="C37" s="30"/>
      <c r="D37" s="29"/>
      <c r="E37" s="29"/>
      <c r="F37" s="29"/>
      <c r="G37" s="32"/>
      <c r="H37" s="29"/>
      <c r="I37" s="33"/>
      <c r="J37" s="34"/>
      <c r="K37" s="24"/>
      <c r="L37" s="35"/>
      <c r="M37" s="29"/>
      <c r="N37" s="25">
        <f t="shared" si="4"/>
        <v>0</v>
      </c>
      <c r="O37" s="23">
        <f t="shared" si="5"/>
        <v>0</v>
      </c>
      <c r="P37" s="50">
        <f t="shared" si="6"/>
        <v>0</v>
      </c>
    </row>
    <row r="38" spans="1:16" ht="18">
      <c r="A38" s="49">
        <f t="shared" si="3"/>
        <v>13</v>
      </c>
      <c r="B38" s="30"/>
      <c r="C38" s="30"/>
      <c r="D38" s="29"/>
      <c r="E38" s="29"/>
      <c r="F38" s="29"/>
      <c r="G38" s="32"/>
      <c r="H38" s="29"/>
      <c r="I38" s="33"/>
      <c r="J38" s="34"/>
      <c r="K38" s="24"/>
      <c r="L38" s="35"/>
      <c r="M38" s="29"/>
      <c r="N38" s="25">
        <f t="shared" si="4"/>
        <v>0</v>
      </c>
      <c r="O38" s="23">
        <f t="shared" si="5"/>
        <v>0</v>
      </c>
      <c r="P38" s="50">
        <f t="shared" si="6"/>
        <v>0</v>
      </c>
    </row>
    <row r="39" spans="1:16" ht="18">
      <c r="A39" s="49">
        <f t="shared" si="3"/>
        <v>14</v>
      </c>
      <c r="B39" s="30"/>
      <c r="C39" s="30"/>
      <c r="D39" s="29"/>
      <c r="E39" s="29"/>
      <c r="F39" s="29"/>
      <c r="G39" s="32"/>
      <c r="H39" s="29"/>
      <c r="I39" s="33"/>
      <c r="J39" s="34"/>
      <c r="K39" s="24"/>
      <c r="L39" s="35"/>
      <c r="M39" s="29"/>
      <c r="N39" s="25">
        <f t="shared" si="4"/>
        <v>0</v>
      </c>
      <c r="O39" s="23">
        <f t="shared" si="5"/>
        <v>0</v>
      </c>
      <c r="P39" s="50">
        <f t="shared" si="6"/>
        <v>0</v>
      </c>
    </row>
    <row r="40" spans="1:16" ht="18">
      <c r="A40" s="49">
        <f t="shared" si="3"/>
        <v>15</v>
      </c>
      <c r="B40" s="30"/>
      <c r="C40" s="30"/>
      <c r="D40" s="29"/>
      <c r="E40" s="29"/>
      <c r="F40" s="29"/>
      <c r="G40" s="32"/>
      <c r="H40" s="29"/>
      <c r="I40" s="33"/>
      <c r="J40" s="34"/>
      <c r="K40" s="24"/>
      <c r="L40" s="35"/>
      <c r="M40" s="29"/>
      <c r="N40" s="25">
        <f t="shared" si="4"/>
        <v>0</v>
      </c>
      <c r="O40" s="23">
        <f t="shared" si="5"/>
        <v>0</v>
      </c>
      <c r="P40" s="50">
        <f t="shared" si="6"/>
        <v>0</v>
      </c>
    </row>
    <row r="41" spans="1:16" ht="18.75" thickBot="1">
      <c r="A41" s="61" t="s">
        <v>43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3"/>
      <c r="N41" s="26">
        <f>SUM(N26:N40)</f>
        <v>0</v>
      </c>
      <c r="O41" s="26">
        <f>SUM(O26:O40)</f>
        <v>0</v>
      </c>
      <c r="P41" s="51">
        <f>SUM(P26:P40)</f>
        <v>0</v>
      </c>
    </row>
    <row r="42" spans="1:16" ht="18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1:16" ht="15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1:16" ht="15.75" customHeight="1" thickBo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1:16" ht="18.75" thickBot="1">
      <c r="A45" s="64" t="s">
        <v>35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</row>
    <row r="46" spans="1:16" ht="12.7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7"/>
    </row>
    <row r="47" spans="1:16" ht="12.7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</row>
    <row r="48" spans="1:16" ht="12.7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</row>
    <row r="49" spans="1:16" ht="12.75" customHeight="1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</row>
    <row r="50" spans="1:16" ht="12.7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</row>
    <row r="51" spans="1:16" ht="12.7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</row>
    <row r="52" spans="1:16" ht="12.75" customHeight="1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</row>
    <row r="53" spans="1:16" ht="12.7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</row>
    <row r="54" spans="1:16" ht="12.7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</row>
    <row r="55" spans="1:16" ht="13.5" customHeight="1" thickBot="1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</row>
  </sheetData>
  <sheetProtection/>
  <protectedRanges>
    <protectedRange password="DF38" sqref="N26:P44" name="F?rmulas"/>
  </protectedRanges>
  <mergeCells count="60">
    <mergeCell ref="C16:D16"/>
    <mergeCell ref="C17:D17"/>
    <mergeCell ref="A12:B12"/>
    <mergeCell ref="I10:O10"/>
    <mergeCell ref="G12:H12"/>
    <mergeCell ref="A13:B13"/>
    <mergeCell ref="G13:H13"/>
    <mergeCell ref="A14:B14"/>
    <mergeCell ref="A10:B10"/>
    <mergeCell ref="G10:H10"/>
    <mergeCell ref="A46:P55"/>
    <mergeCell ref="N1:P7"/>
    <mergeCell ref="I15:O15"/>
    <mergeCell ref="I16:O16"/>
    <mergeCell ref="I17:O17"/>
    <mergeCell ref="C15:D15"/>
    <mergeCell ref="A21:B21"/>
    <mergeCell ref="E21:F21"/>
    <mergeCell ref="A8:F8"/>
    <mergeCell ref="G8:P8"/>
    <mergeCell ref="A11:B11"/>
    <mergeCell ref="G11:H11"/>
    <mergeCell ref="A17:B17"/>
    <mergeCell ref="G17:H17"/>
    <mergeCell ref="D1:J7"/>
    <mergeCell ref="G14:H14"/>
    <mergeCell ref="A15:B15"/>
    <mergeCell ref="G15:H15"/>
    <mergeCell ref="A16:B16"/>
    <mergeCell ref="G16:H16"/>
    <mergeCell ref="I11:O11"/>
    <mergeCell ref="I12:O12"/>
    <mergeCell ref="I13:O13"/>
    <mergeCell ref="I14:O14"/>
    <mergeCell ref="A19:P19"/>
    <mergeCell ref="A20:B20"/>
    <mergeCell ref="E20:F20"/>
    <mergeCell ref="G20:I20"/>
    <mergeCell ref="J20:N20"/>
    <mergeCell ref="O20:P20"/>
    <mergeCell ref="G21:I21"/>
    <mergeCell ref="J21:N21"/>
    <mergeCell ref="O21:P21"/>
    <mergeCell ref="A23:A25"/>
    <mergeCell ref="B23:B25"/>
    <mergeCell ref="D23:D25"/>
    <mergeCell ref="E23:E25"/>
    <mergeCell ref="C23:C25"/>
    <mergeCell ref="K24:L24"/>
    <mergeCell ref="O23:O25"/>
    <mergeCell ref="A41:M41"/>
    <mergeCell ref="A45:P45"/>
    <mergeCell ref="G23:G25"/>
    <mergeCell ref="H23:H25"/>
    <mergeCell ref="I23:I25"/>
    <mergeCell ref="J23:L23"/>
    <mergeCell ref="M23:M25"/>
    <mergeCell ref="P23:P25"/>
    <mergeCell ref="N23:N25"/>
    <mergeCell ref="F23:F25"/>
  </mergeCells>
  <dataValidations count="9">
    <dataValidation type="list" allowBlank="1" showInputMessage="1" showErrorMessage="1" sqref="O21:P21">
      <formula1>$W$5:$W$6</formula1>
    </dataValidation>
    <dataValidation type="list" allowBlank="1" showInputMessage="1" showErrorMessage="1" sqref="J26:J40">
      <formula1>$X$4:$X$8</formula1>
    </dataValidation>
    <dataValidation type="list" allowBlank="1" showInputMessage="1" showErrorMessage="1" sqref="M26:M40">
      <formula1>$U$5:$U$6</formula1>
    </dataValidation>
    <dataValidation type="list" allowBlank="1" showInputMessage="1" showErrorMessage="1" sqref="L26:L40">
      <formula1>$Z$4:$Z$6</formula1>
    </dataValidation>
    <dataValidation type="list" allowBlank="1" showInputMessage="1" showErrorMessage="1" sqref="C26:C40">
      <formula1>$T$5:$T$6</formula1>
    </dataValidation>
    <dataValidation type="list" allowBlank="1" showInputMessage="1" showErrorMessage="1" sqref="G21:I21">
      <formula1>$V$5:$V$9</formula1>
    </dataValidation>
    <dataValidation type="list" allowBlank="1" showInputMessage="1" showErrorMessage="1" sqref="G26:G40">
      <formula1>$S$5:$S$11</formula1>
    </dataValidation>
    <dataValidation type="list" allowBlank="1" showInputMessage="1" showErrorMessage="1" sqref="K26:K40">
      <formula1>$Y$4:$Y$17</formula1>
    </dataValidation>
    <dataValidation type="list" allowBlank="1" showInputMessage="1" showErrorMessage="1" sqref="C15:D15">
      <formula1>$AB$4:$AB$11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4"/>
  <headerFooter>
    <oddHeader>&amp;LR/189 - Formulário de Cotação</oddHeader>
    <oddFooter>&amp;LLS 0095&amp;R27.11.2020</oddFooter>
  </headerFooter>
  <colBreaks count="1" manualBreakCount="1">
    <brk id="1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A Santos</dc:creator>
  <cp:keywords/>
  <dc:description/>
  <cp:lastModifiedBy>Hoss, Camila</cp:lastModifiedBy>
  <cp:lastPrinted>2020-11-24T17:39:05Z</cp:lastPrinted>
  <dcterms:created xsi:type="dcterms:W3CDTF">2006-02-02T15:58:17Z</dcterms:created>
  <dcterms:modified xsi:type="dcterms:W3CDTF">2020-12-04T17:46:12Z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d18fe7b4-00e5-41a1-894f-010e182c3177</vt:lpwstr>
  </property>
</Properties>
</file>